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mlatytoledo/Dropbox/2023/IMSS/"/>
    </mc:Choice>
  </mc:AlternateContent>
  <xr:revisionPtr revIDLastSave="0" documentId="13_ncr:1_{DB304C2C-B4C9-0145-BD47-6B755E67AE95}" xr6:coauthVersionLast="47" xr6:coauthVersionMax="47" xr10:uidLastSave="{00000000-0000-0000-0000-000000000000}"/>
  <bookViews>
    <workbookView xWindow="780" yWindow="840" windowWidth="27640" windowHeight="15840" xr2:uid="{1445E5CE-0C38-2946-9802-A49F1279BF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F36" i="1"/>
  <c r="E36" i="1"/>
  <c r="F32" i="1"/>
  <c r="E32" i="1"/>
  <c r="F29" i="1"/>
  <c r="E29" i="1"/>
  <c r="F26" i="1"/>
  <c r="E26" i="1"/>
  <c r="F22" i="1"/>
  <c r="E22" i="1"/>
  <c r="F18" i="1"/>
  <c r="E18" i="1"/>
  <c r="H18" i="1" s="1"/>
  <c r="F15" i="1"/>
  <c r="H15" i="1" s="1"/>
  <c r="E15" i="1"/>
  <c r="H22" i="1" l="1"/>
  <c r="H40" i="1"/>
  <c r="H36" i="1"/>
  <c r="H32" i="1"/>
  <c r="H29" i="1"/>
  <c r="H26" i="1"/>
  <c r="F12" i="1" l="1"/>
  <c r="E12" i="1"/>
  <c r="H12" i="1" s="1"/>
</calcChain>
</file>

<file path=xl/sharedStrings.xml><?xml version="1.0" encoding="utf-8"?>
<sst xmlns="http://schemas.openxmlformats.org/spreadsheetml/2006/main" count="34" uniqueCount="26">
  <si>
    <t>PRIMA VACACIONAL</t>
  </si>
  <si>
    <t>AGUINALDO</t>
  </si>
  <si>
    <t>SALARIO</t>
  </si>
  <si>
    <t>12 DÍAS</t>
  </si>
  <si>
    <t>DETERMINACIÓN FACTOR DE INTEGRACIÓN IMSS MÍNIMO DE LEY</t>
  </si>
  <si>
    <t>FACTOR INTEGRACIÓN</t>
  </si>
  <si>
    <t xml:space="preserve">ANTIGÜEDAD </t>
  </si>
  <si>
    <t>1ER AÑO</t>
  </si>
  <si>
    <t>2DO AÑO</t>
  </si>
  <si>
    <t>15 DÍAS</t>
  </si>
  <si>
    <t>14 DÍAS</t>
  </si>
  <si>
    <t>3ER AÑO</t>
  </si>
  <si>
    <t>16 DÍAS</t>
  </si>
  <si>
    <t>4TO AÑO</t>
  </si>
  <si>
    <t>18 DÍAS</t>
  </si>
  <si>
    <t>5TO AÑO</t>
  </si>
  <si>
    <t>20 DÍAS</t>
  </si>
  <si>
    <t>6 A 10 AÑOS</t>
  </si>
  <si>
    <t>22 DÍAS</t>
  </si>
  <si>
    <t>11 A 15 AÑOS</t>
  </si>
  <si>
    <t>24 DÍAS</t>
  </si>
  <si>
    <t>16 A 20 AÑOS</t>
  </si>
  <si>
    <t>26 DÍAS</t>
  </si>
  <si>
    <t>28 DÍAS</t>
  </si>
  <si>
    <t>21 A 25 AÑOS</t>
  </si>
  <si>
    <t>A PARTIR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</si>
</sst>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26459</xdr:rowOff>
    </xdr:from>
    <xdr:to>
      <xdr:col>5</xdr:col>
      <xdr:colOff>1362604</xdr:colOff>
      <xdr:row>4</xdr:row>
      <xdr:rowOff>39398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D5CC9C-361C-F64D-8A5E-E6025F8B9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5" y="26459"/>
          <a:ext cx="4431771" cy="806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828B-C1C4-8C44-BC53-1B21169A70F2}">
  <dimension ref="D7:H40"/>
  <sheetViews>
    <sheetView tabSelected="1" zoomScale="96" workbookViewId="0">
      <selection activeCell="D4" sqref="D4"/>
    </sheetView>
  </sheetViews>
  <sheetFormatPr baseColWidth="10" defaultRowHeight="16" x14ac:dyDescent="0.2"/>
  <cols>
    <col min="4" max="4" width="25.1640625" customWidth="1"/>
    <col min="5" max="5" width="15.1640625" customWidth="1"/>
    <col min="6" max="6" width="22" customWidth="1"/>
    <col min="8" max="8" width="22" customWidth="1"/>
  </cols>
  <sheetData>
    <row r="7" spans="4:8" x14ac:dyDescent="0.2">
      <c r="D7" s="1" t="s">
        <v>4</v>
      </c>
    </row>
    <row r="9" spans="4:8" x14ac:dyDescent="0.2">
      <c r="F9" t="s">
        <v>25</v>
      </c>
    </row>
    <row r="10" spans="4:8" x14ac:dyDescent="0.2">
      <c r="D10" t="s">
        <v>6</v>
      </c>
      <c r="E10" t="s">
        <v>1</v>
      </c>
      <c r="F10" t="s">
        <v>0</v>
      </c>
      <c r="G10" t="s">
        <v>2</v>
      </c>
      <c r="H10" t="s">
        <v>5</v>
      </c>
    </row>
    <row r="11" spans="4:8" x14ac:dyDescent="0.2">
      <c r="D11" t="s">
        <v>7</v>
      </c>
      <c r="E11" t="s">
        <v>9</v>
      </c>
      <c r="F11" t="s">
        <v>3</v>
      </c>
    </row>
    <row r="12" spans="4:8" x14ac:dyDescent="0.2">
      <c r="E12">
        <f>15/365</f>
        <v>4.1095890410958902E-2</v>
      </c>
      <c r="F12">
        <f>(12/365)*25%</f>
        <v>8.21917808219178E-3</v>
      </c>
      <c r="G12">
        <v>1</v>
      </c>
      <c r="H12" s="1">
        <f>TRUNC((E12+F12),4)+G12</f>
        <v>1.0492999999999999</v>
      </c>
    </row>
    <row r="14" spans="4:8" x14ac:dyDescent="0.2">
      <c r="D14" t="s">
        <v>8</v>
      </c>
      <c r="E14" t="s">
        <v>9</v>
      </c>
      <c r="F14" t="s">
        <v>10</v>
      </c>
    </row>
    <row r="15" spans="4:8" x14ac:dyDescent="0.2">
      <c r="E15">
        <f>15/365</f>
        <v>4.1095890410958902E-2</v>
      </c>
      <c r="F15">
        <f>(14/365)*25%</f>
        <v>9.5890410958904115E-3</v>
      </c>
      <c r="G15">
        <v>1</v>
      </c>
      <c r="H15" s="1">
        <f>TRUNC((E15+F15),4)+G15</f>
        <v>1.0506</v>
      </c>
    </row>
    <row r="17" spans="4:8" x14ac:dyDescent="0.2">
      <c r="D17" t="s">
        <v>11</v>
      </c>
      <c r="E17" s="1" t="s">
        <v>9</v>
      </c>
      <c r="F17" s="1" t="s">
        <v>12</v>
      </c>
    </row>
    <row r="18" spans="4:8" x14ac:dyDescent="0.2">
      <c r="E18">
        <f>15/365</f>
        <v>4.1095890410958902E-2</v>
      </c>
      <c r="F18">
        <f>(16/365)*25%</f>
        <v>1.0958904109589041E-2</v>
      </c>
      <c r="G18">
        <v>1</v>
      </c>
      <c r="H18" s="1">
        <f>TRUNC((E18+F18),4)+G18</f>
        <v>1.052</v>
      </c>
    </row>
    <row r="21" spans="4:8" x14ac:dyDescent="0.2">
      <c r="D21" t="s">
        <v>13</v>
      </c>
      <c r="E21" s="1" t="s">
        <v>9</v>
      </c>
      <c r="F21" s="1" t="s">
        <v>14</v>
      </c>
    </row>
    <row r="22" spans="4:8" x14ac:dyDescent="0.2">
      <c r="E22">
        <f>15/365</f>
        <v>4.1095890410958902E-2</v>
      </c>
      <c r="F22">
        <f>(18/365)*25%</f>
        <v>1.2328767123287671E-2</v>
      </c>
      <c r="G22">
        <v>1</v>
      </c>
      <c r="H22" s="1">
        <f>TRUNC((E22+F22),4)+G22</f>
        <v>1.0533999999999999</v>
      </c>
    </row>
    <row r="25" spans="4:8" x14ac:dyDescent="0.2">
      <c r="D25" t="s">
        <v>15</v>
      </c>
      <c r="E25" s="1" t="s">
        <v>9</v>
      </c>
      <c r="F25" s="1" t="s">
        <v>16</v>
      </c>
    </row>
    <row r="26" spans="4:8" x14ac:dyDescent="0.2">
      <c r="E26">
        <f>15/365</f>
        <v>4.1095890410958902E-2</v>
      </c>
      <c r="F26">
        <f>(20/365)*25%</f>
        <v>1.3698630136986301E-2</v>
      </c>
      <c r="G26">
        <v>1</v>
      </c>
      <c r="H26" s="1">
        <f>TRUNC((E26+F26),4)+G26</f>
        <v>1.0547</v>
      </c>
    </row>
    <row r="28" spans="4:8" x14ac:dyDescent="0.2">
      <c r="D28" t="s">
        <v>17</v>
      </c>
      <c r="E28" s="1" t="s">
        <v>9</v>
      </c>
      <c r="F28" s="1" t="s">
        <v>18</v>
      </c>
    </row>
    <row r="29" spans="4:8" x14ac:dyDescent="0.2">
      <c r="E29">
        <f>15/365</f>
        <v>4.1095890410958902E-2</v>
      </c>
      <c r="F29">
        <f>(22/365)*25%</f>
        <v>1.5068493150684932E-2</v>
      </c>
      <c r="G29">
        <v>1</v>
      </c>
      <c r="H29" s="1">
        <f>TRUNC((E29+F29),4)+G29</f>
        <v>1.0561</v>
      </c>
    </row>
    <row r="31" spans="4:8" x14ac:dyDescent="0.2">
      <c r="D31" t="s">
        <v>19</v>
      </c>
      <c r="E31" s="1" t="s">
        <v>9</v>
      </c>
      <c r="F31" s="1" t="s">
        <v>20</v>
      </c>
    </row>
    <row r="32" spans="4:8" x14ac:dyDescent="0.2">
      <c r="E32">
        <f>15/365</f>
        <v>4.1095890410958902E-2</v>
      </c>
      <c r="F32">
        <f>(24/365)*25%</f>
        <v>1.643835616438356E-2</v>
      </c>
      <c r="G32">
        <v>1</v>
      </c>
      <c r="H32" s="1">
        <f>TRUNC((E32+F32),4)+G32</f>
        <v>1.0575000000000001</v>
      </c>
    </row>
    <row r="35" spans="4:8" x14ac:dyDescent="0.2">
      <c r="D35" t="s">
        <v>21</v>
      </c>
      <c r="E35" s="1" t="s">
        <v>9</v>
      </c>
      <c r="F35" s="1" t="s">
        <v>22</v>
      </c>
    </row>
    <row r="36" spans="4:8" x14ac:dyDescent="0.2">
      <c r="E36">
        <f>15/365</f>
        <v>4.1095890410958902E-2</v>
      </c>
      <c r="F36">
        <f>(26/365)*25%</f>
        <v>1.7808219178082191E-2</v>
      </c>
      <c r="G36">
        <v>1</v>
      </c>
      <c r="H36" s="1">
        <f>TRUNC((E36+F36),4)+G36</f>
        <v>1.0589</v>
      </c>
    </row>
    <row r="39" spans="4:8" x14ac:dyDescent="0.2">
      <c r="D39" t="s">
        <v>24</v>
      </c>
      <c r="E39" s="1" t="s">
        <v>9</v>
      </c>
      <c r="F39" s="1" t="s">
        <v>23</v>
      </c>
    </row>
    <row r="40" spans="4:8" x14ac:dyDescent="0.2">
      <c r="E40">
        <f>15/365</f>
        <v>4.1095890410958902E-2</v>
      </c>
      <c r="F40">
        <f>(28/365)*25%</f>
        <v>1.9178082191780823E-2</v>
      </c>
      <c r="G40">
        <v>1</v>
      </c>
      <c r="H40" s="1">
        <f>TRUNC((E40+F40),4)+G40</f>
        <v>1.0602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2022-12-29T04:27:38Z</dcterms:created>
  <dcterms:modified xsi:type="dcterms:W3CDTF">2022-12-30T17:15:53Z</dcterms:modified>
</cp:coreProperties>
</file>